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ldoLP1\Downloads\"/>
    </mc:Choice>
  </mc:AlternateContent>
  <xr:revisionPtr revIDLastSave="0" documentId="13_ncr:1_{0DD0108E-8A63-45DA-9527-468858C26745}" xr6:coauthVersionLast="47" xr6:coauthVersionMax="47" xr10:uidLastSave="{00000000-0000-0000-0000-000000000000}"/>
  <bookViews>
    <workbookView xWindow="-120" yWindow="-120" windowWidth="29040" windowHeight="15840" xr2:uid="{7B708F9A-1375-45E1-9024-ECB5D88FE460}"/>
  </bookViews>
  <sheets>
    <sheet name="PZA 2.ceturksnis" sheetId="1" r:id="rId1"/>
    <sheet name="Bila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5" i="1"/>
  <c r="C52" i="2"/>
  <c r="C58" i="2" s="1"/>
  <c r="C48" i="2"/>
  <c r="C50" i="2" s="1"/>
  <c r="C59" i="2" s="1"/>
  <c r="C46" i="2"/>
  <c r="C60" i="2" s="1"/>
  <c r="C31" i="2"/>
  <c r="C28" i="2"/>
  <c r="C20" i="2"/>
  <c r="C11" i="2"/>
  <c r="C15" i="2" s="1"/>
  <c r="C3" i="1"/>
  <c r="C13" i="1" s="1"/>
  <c r="C18" i="1" s="1"/>
  <c r="C20" i="1" s="1"/>
  <c r="B3" i="1"/>
  <c r="B13" i="1" s="1"/>
  <c r="B58" i="2"/>
  <c r="B50" i="2"/>
  <c r="B44" i="2"/>
  <c r="B28" i="2"/>
  <c r="B20" i="2"/>
  <c r="B31" i="2"/>
  <c r="B11" i="2"/>
  <c r="B15" i="2" s="1"/>
  <c r="B59" i="2" l="1"/>
  <c r="B18" i="1"/>
  <c r="B20" i="1" s="1"/>
  <c r="B45" i="2" s="1"/>
  <c r="B46" i="2" s="1"/>
  <c r="B60" i="2" s="1"/>
  <c r="C32" i="2"/>
  <c r="C33" i="2" s="1"/>
  <c r="B32" i="2"/>
  <c r="B33" i="2" s="1"/>
</calcChain>
</file>

<file path=xl/sharedStrings.xml><?xml version="1.0" encoding="utf-8"?>
<sst xmlns="http://schemas.openxmlformats.org/spreadsheetml/2006/main" count="84" uniqueCount="75">
  <si>
    <t>Rādītājs</t>
  </si>
  <si>
    <t>EUR</t>
  </si>
  <si>
    <t>Neto  apgrozījums</t>
  </si>
  <si>
    <t>Ieņēmumi no apsaimniekošanas</t>
  </si>
  <si>
    <t>Ieņēmumi no ūdens pakalpojumiem</t>
  </si>
  <si>
    <t>Ieņēmumi no kanalizācijas pakalpojumiem</t>
  </si>
  <si>
    <t>Ieņēmumi no siltumenerģijas (ar PVN 21% apl.)</t>
  </si>
  <si>
    <t>Ieņēmumi no siltumenerģijas  (ar PVN 12% apl.)</t>
  </si>
  <si>
    <t>Ieņēmumi no elektroenerģijas</t>
  </si>
  <si>
    <t>Ieņēmumi no atkritumu apsaimniekošanas</t>
  </si>
  <si>
    <t>Pārdotās  produkcijas  ražošanas  izmaksas</t>
  </si>
  <si>
    <t>Bruto peļņa  vai  zaudējumi</t>
  </si>
  <si>
    <t>Administrācijas  izmaksas (bankas komisijas, sakaru izm., biroja tehnika, adm. algas, u.c.)</t>
  </si>
  <si>
    <t>Pārējie  saimnieciskās  darbības  ieņēmumi (nākamo per.ieņ. , komp.)</t>
  </si>
  <si>
    <t>Pārējās saimnieciskās darbības izmaksas (soda naudas)</t>
  </si>
  <si>
    <t>Procentu  maksājumi  un  tamlīdzīgas  izmaksas</t>
  </si>
  <si>
    <t>Ārkārtas peļņa  vai zaudējumi  pirms  nodokļiem</t>
  </si>
  <si>
    <t>Pārējie nodokļi</t>
  </si>
  <si>
    <t>Pārskata gada  peļņa  vai  zaudējumi</t>
  </si>
  <si>
    <t>AKTĪVS</t>
  </si>
  <si>
    <t>Ilgtermiņa  ieguldījumi</t>
  </si>
  <si>
    <t>I. Nemateriālie  ieguldījumi</t>
  </si>
  <si>
    <t>1.Koncesijas, patenti, licences, preču  zīmes  un  tamlīdzīgas  tiesības</t>
  </si>
  <si>
    <t>Nemateriālie  ieguldījumi  kopā</t>
  </si>
  <si>
    <t>1.Zemes  gabali, ēkas  un  būves  un  ilggadīgie  stādījumi</t>
  </si>
  <si>
    <t>2.Iekārtas  un  mašīnas</t>
  </si>
  <si>
    <t>3.Pārējie  pamatlīdzekļi un  inventārs</t>
  </si>
  <si>
    <t>Pamatlīdzekļi  kopā</t>
  </si>
  <si>
    <t>V. Ilgtermiņa finanšu ieguldījumi</t>
  </si>
  <si>
    <t>1. Pārējie aizdevumi un citi ilgtermiņa debitori</t>
  </si>
  <si>
    <t>Ilgtermiņa debitori</t>
  </si>
  <si>
    <t>Ilgtermiņa  ieguldījumi kopā</t>
  </si>
  <si>
    <t>Apgrozāmie līdzekļi</t>
  </si>
  <si>
    <t>I. Krājumi</t>
  </si>
  <si>
    <t>1.Izejvielas, pamatmateriāli  un  palīgmateriāli</t>
  </si>
  <si>
    <t>2.Avansa maksājumi par precēm</t>
  </si>
  <si>
    <t>Krājumi kopā</t>
  </si>
  <si>
    <t>II. Pārdošanai turēti ilgtermiņa ieguldījumi</t>
  </si>
  <si>
    <t>1. Pārdošanai turēti ilgtermiņa ieguldījumi</t>
  </si>
  <si>
    <t>Kopā</t>
  </si>
  <si>
    <t>III. Debitori</t>
  </si>
  <si>
    <t>1. Pircēju  un  pasūtītāju parādi</t>
  </si>
  <si>
    <t>2. Citi debitori</t>
  </si>
  <si>
    <t>3. Nākamo  periodu  izmaksas</t>
  </si>
  <si>
    <t>Debitori kopā</t>
  </si>
  <si>
    <t>IV. Īstermiņa finanšu ieguldījumi</t>
  </si>
  <si>
    <t>V. Nauda</t>
  </si>
  <si>
    <t>Naudas līdzekļi kopā</t>
  </si>
  <si>
    <t>Apgrozāmie līdzekļi kopā</t>
  </si>
  <si>
    <t>Aktīvu kopsumma</t>
  </si>
  <si>
    <t>Deliģētie darbi</t>
  </si>
  <si>
    <t>PASĪVS</t>
  </si>
  <si>
    <t>Pašu  kapitāls</t>
  </si>
  <si>
    <t>1.Akciju  vai daļu  kapitāls (pamatkapitāls)</t>
  </si>
  <si>
    <t>2.Rezerves</t>
  </si>
  <si>
    <t>5.Nesadalītā  peļņa</t>
  </si>
  <si>
    <t>a) iepriekšējo  gadu  nesadalītā peļņa</t>
  </si>
  <si>
    <t>b) pārskata  gada  nesadalītā  peļņa</t>
  </si>
  <si>
    <t>Pašu  kapitāls  kopā</t>
  </si>
  <si>
    <t>Ilgtermiņa kreditori</t>
  </si>
  <si>
    <t>3. Nākamo periodu ieņēmumi</t>
  </si>
  <si>
    <t>Ilgtermiņa parādi kopā</t>
  </si>
  <si>
    <t>Īstermiņa kreditori</t>
  </si>
  <si>
    <t>3. Parādi piegādātājiem un  darbuzņēmējiem</t>
  </si>
  <si>
    <t>4. Pārējie kreditori</t>
  </si>
  <si>
    <t>5. Nodokļi  un  sociālās  apdrošināšanas  maksājumi</t>
  </si>
  <si>
    <t>6. Norēķini ar uzkrātajām saistībām</t>
  </si>
  <si>
    <t>7. Nākamo  periodu  ieņēmumi</t>
  </si>
  <si>
    <t>Īstermiņa kreditori kopā</t>
  </si>
  <si>
    <t>Kreditori kopā</t>
  </si>
  <si>
    <t>Pasīvu  kopsumma</t>
  </si>
  <si>
    <t>2024. gads</t>
  </si>
  <si>
    <t>2024.gads</t>
  </si>
  <si>
    <t xml:space="preserve">1. Aizņēmumi </t>
  </si>
  <si>
    <t>uz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</si>
</sst>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1" fontId="2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" fontId="1" fillId="0" borderId="5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horizontal="center" vertical="center"/>
    </xf>
    <xf numFmtId="1" fontId="1" fillId="3" borderId="5" xfId="0" applyNumberFormat="1" applyFont="1" applyFill="1" applyBorder="1" applyAlignment="1">
      <alignment vertical="center"/>
    </xf>
    <xf numFmtId="1" fontId="1" fillId="3" borderId="5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right" vertical="center"/>
    </xf>
    <xf numFmtId="1" fontId="1" fillId="2" borderId="5" xfId="0" applyNumberFormat="1" applyFont="1" applyFill="1" applyBorder="1" applyAlignment="1">
      <alignment vertical="center"/>
    </xf>
    <xf numFmtId="1" fontId="1" fillId="2" borderId="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right" vertical="center"/>
    </xf>
    <xf numFmtId="0" fontId="0" fillId="0" borderId="5" xfId="0" applyBorder="1"/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" fontId="1" fillId="4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vertical="center"/>
    </xf>
    <xf numFmtId="1" fontId="3" fillId="0" borderId="7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A2620-8D47-485E-BAFB-5F684882F8BA}">
  <dimension ref="A1:C20"/>
  <sheetViews>
    <sheetView tabSelected="1" workbookViewId="0">
      <selection activeCell="I11" sqref="I11"/>
    </sheetView>
  </sheetViews>
  <sheetFormatPr defaultRowHeight="15" x14ac:dyDescent="0.25"/>
  <cols>
    <col min="1" max="1" width="82" customWidth="1"/>
    <col min="2" max="2" width="20.42578125" customWidth="1"/>
    <col min="3" max="3" width="12.7109375" customWidth="1"/>
  </cols>
  <sheetData>
    <row r="1" spans="1:3" ht="16.5" thickBot="1" x14ac:dyDescent="0.3">
      <c r="A1" s="33" t="s">
        <v>0</v>
      </c>
      <c r="B1" s="1" t="s">
        <v>74</v>
      </c>
      <c r="C1" s="1" t="s">
        <v>71</v>
      </c>
    </row>
    <row r="2" spans="1:3" ht="16.5" thickBot="1" x14ac:dyDescent="0.3">
      <c r="A2" s="34"/>
      <c r="B2" s="2" t="s">
        <v>1</v>
      </c>
      <c r="C2" s="2" t="s">
        <v>1</v>
      </c>
    </row>
    <row r="3" spans="1:3" ht="16.5" thickBot="1" x14ac:dyDescent="0.3">
      <c r="A3" s="3" t="s">
        <v>2</v>
      </c>
      <c r="B3" s="9">
        <f>SUM(B4:B11)</f>
        <v>719271.57000000007</v>
      </c>
      <c r="C3" s="9">
        <f>SUM(C4:C11)</f>
        <v>1457598</v>
      </c>
    </row>
    <row r="4" spans="1:3" ht="16.5" thickBot="1" x14ac:dyDescent="0.3">
      <c r="A4" s="4" t="s">
        <v>3</v>
      </c>
      <c r="B4" s="10">
        <v>87070.95</v>
      </c>
      <c r="C4" s="10">
        <v>165427</v>
      </c>
    </row>
    <row r="5" spans="1:3" ht="16.5" thickBot="1" x14ac:dyDescent="0.3">
      <c r="A5" s="4" t="s">
        <v>4</v>
      </c>
      <c r="B5" s="10">
        <f>26920.22-12.9</f>
        <v>26907.32</v>
      </c>
      <c r="C5" s="10">
        <v>58581</v>
      </c>
    </row>
    <row r="6" spans="1:3" ht="16.5" thickBot="1" x14ac:dyDescent="0.3">
      <c r="A6" s="4" t="s">
        <v>5</v>
      </c>
      <c r="B6" s="10">
        <v>41888.53</v>
      </c>
      <c r="C6" s="10">
        <v>92205</v>
      </c>
    </row>
    <row r="7" spans="1:3" ht="16.5" thickBot="1" x14ac:dyDescent="0.3">
      <c r="A7" s="4" t="s">
        <v>6</v>
      </c>
      <c r="B7" s="10">
        <v>93155.71</v>
      </c>
      <c r="C7" s="10">
        <v>159952</v>
      </c>
    </row>
    <row r="8" spans="1:3" ht="16.5" thickBot="1" x14ac:dyDescent="0.3">
      <c r="A8" s="4" t="s">
        <v>7</v>
      </c>
      <c r="B8" s="10">
        <v>246075.79</v>
      </c>
      <c r="C8" s="10">
        <v>432427</v>
      </c>
    </row>
    <row r="9" spans="1:3" ht="16.5" thickBot="1" x14ac:dyDescent="0.3">
      <c r="A9" s="4" t="s">
        <v>8</v>
      </c>
      <c r="B9" s="10">
        <v>5480.68</v>
      </c>
      <c r="C9" s="10">
        <v>13341</v>
      </c>
    </row>
    <row r="10" spans="1:3" ht="16.5" thickBot="1" x14ac:dyDescent="0.3">
      <c r="A10" s="4" t="s">
        <v>9</v>
      </c>
      <c r="B10" s="10">
        <v>42663.68</v>
      </c>
      <c r="C10" s="10">
        <v>72816</v>
      </c>
    </row>
    <row r="11" spans="1:3" ht="16.5" thickBot="1" x14ac:dyDescent="0.3">
      <c r="A11" s="4" t="s">
        <v>50</v>
      </c>
      <c r="B11" s="10">
        <v>176028.91</v>
      </c>
      <c r="C11" s="10">
        <v>462849</v>
      </c>
    </row>
    <row r="12" spans="1:3" ht="16.5" thickBot="1" x14ac:dyDescent="0.3">
      <c r="A12" s="5" t="s">
        <v>10</v>
      </c>
      <c r="B12" s="11">
        <f>-727899.56+34</f>
        <v>-727865.56</v>
      </c>
      <c r="C12" s="11">
        <v>-1412316</v>
      </c>
    </row>
    <row r="13" spans="1:3" ht="16.5" thickBot="1" x14ac:dyDescent="0.3">
      <c r="A13" s="6" t="s">
        <v>11</v>
      </c>
      <c r="B13" s="12">
        <f>B3+B12</f>
        <v>-8593.9899999999907</v>
      </c>
      <c r="C13" s="12">
        <f>C3+C12</f>
        <v>45282</v>
      </c>
    </row>
    <row r="14" spans="1:3" ht="16.5" thickBot="1" x14ac:dyDescent="0.3">
      <c r="A14" s="4" t="s">
        <v>12</v>
      </c>
      <c r="B14" s="13">
        <f>-31387-213</f>
        <v>-31600</v>
      </c>
      <c r="C14" s="13">
        <v>-96502</v>
      </c>
    </row>
    <row r="15" spans="1:3" ht="28.9" customHeight="1" thickBot="1" x14ac:dyDescent="0.3">
      <c r="A15" s="7" t="s">
        <v>13</v>
      </c>
      <c r="B15" s="13">
        <v>142159.87</v>
      </c>
      <c r="C15" s="13">
        <v>192996</v>
      </c>
    </row>
    <row r="16" spans="1:3" ht="16.5" thickBot="1" x14ac:dyDescent="0.3">
      <c r="A16" s="4" t="s">
        <v>14</v>
      </c>
      <c r="B16" s="10">
        <v>0</v>
      </c>
      <c r="C16" s="10">
        <v>-1052</v>
      </c>
    </row>
    <row r="17" spans="1:3" ht="16.5" thickBot="1" x14ac:dyDescent="0.3">
      <c r="A17" s="4" t="s">
        <v>15</v>
      </c>
      <c r="B17" s="10">
        <v>-18066.23</v>
      </c>
      <c r="C17" s="10">
        <v>-64995</v>
      </c>
    </row>
    <row r="18" spans="1:3" ht="16.5" thickBot="1" x14ac:dyDescent="0.3">
      <c r="A18" s="8" t="s">
        <v>16</v>
      </c>
      <c r="B18" s="14">
        <f>B13+B14+B15+B16+B17</f>
        <v>83899.650000000009</v>
      </c>
      <c r="C18" s="14">
        <f>C13+C14+C15+C16+C17</f>
        <v>75729</v>
      </c>
    </row>
    <row r="19" spans="1:3" ht="16.5" thickBot="1" x14ac:dyDescent="0.3">
      <c r="A19" s="4" t="s">
        <v>17</v>
      </c>
      <c r="B19" s="10">
        <v>0</v>
      </c>
      <c r="C19" s="10"/>
    </row>
    <row r="20" spans="1:3" ht="16.5" thickBot="1" x14ac:dyDescent="0.3">
      <c r="A20" s="6" t="s">
        <v>18</v>
      </c>
      <c r="B20" s="12">
        <f>B18+B19</f>
        <v>83899.650000000009</v>
      </c>
      <c r="C20" s="12">
        <f>C18+C19</f>
        <v>75729</v>
      </c>
    </row>
  </sheetData>
  <mergeCells count="1"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C15B-909C-40D3-BBF4-D7D79B12AC08}">
  <dimension ref="A1:C60"/>
  <sheetViews>
    <sheetView topLeftCell="A18" workbookViewId="0">
      <selection activeCell="A38" sqref="A38:C60"/>
    </sheetView>
  </sheetViews>
  <sheetFormatPr defaultRowHeight="15" x14ac:dyDescent="0.25"/>
  <cols>
    <col min="1" max="1" width="82" customWidth="1"/>
    <col min="2" max="2" width="18.28515625" customWidth="1"/>
    <col min="3" max="3" width="13" customWidth="1"/>
  </cols>
  <sheetData>
    <row r="1" spans="1:3" ht="15.75" x14ac:dyDescent="0.25">
      <c r="A1" s="44" t="s">
        <v>19</v>
      </c>
      <c r="B1" s="15" t="s">
        <v>74</v>
      </c>
      <c r="C1" s="15" t="s">
        <v>72</v>
      </c>
    </row>
    <row r="2" spans="1:3" ht="15.75" x14ac:dyDescent="0.25">
      <c r="A2" s="45"/>
      <c r="B2" s="16" t="s">
        <v>1</v>
      </c>
      <c r="C2" s="16" t="s">
        <v>1</v>
      </c>
    </row>
    <row r="3" spans="1:3" ht="15.75" x14ac:dyDescent="0.25">
      <c r="A3" s="42" t="s">
        <v>20</v>
      </c>
      <c r="B3" s="43"/>
      <c r="C3" s="26"/>
    </row>
    <row r="4" spans="1:3" ht="15.75" x14ac:dyDescent="0.25">
      <c r="A4" s="42" t="s">
        <v>21</v>
      </c>
      <c r="B4" s="43"/>
      <c r="C4" s="26"/>
    </row>
    <row r="5" spans="1:3" ht="15.75" x14ac:dyDescent="0.25">
      <c r="A5" s="18" t="s">
        <v>22</v>
      </c>
      <c r="B5" s="19">
        <v>0</v>
      </c>
      <c r="C5" s="19">
        <v>0</v>
      </c>
    </row>
    <row r="6" spans="1:3" ht="15.75" x14ac:dyDescent="0.25">
      <c r="A6" s="20" t="s">
        <v>23</v>
      </c>
      <c r="B6" s="21">
        <v>0</v>
      </c>
      <c r="C6" s="21">
        <v>0</v>
      </c>
    </row>
    <row r="7" spans="1:3" ht="15.75" x14ac:dyDescent="0.25">
      <c r="A7" s="40"/>
      <c r="B7" s="41"/>
      <c r="C7" s="26"/>
    </row>
    <row r="8" spans="1:3" ht="15.75" x14ac:dyDescent="0.25">
      <c r="A8" s="18" t="s">
        <v>24</v>
      </c>
      <c r="B8" s="19">
        <v>6178602.29</v>
      </c>
      <c r="C8" s="19">
        <v>6297646</v>
      </c>
    </row>
    <row r="9" spans="1:3" ht="15.75" x14ac:dyDescent="0.25">
      <c r="A9" s="18" t="s">
        <v>25</v>
      </c>
      <c r="B9" s="19">
        <v>500679.31</v>
      </c>
      <c r="C9" s="19">
        <v>523233</v>
      </c>
    </row>
    <row r="10" spans="1:3" ht="15.75" x14ac:dyDescent="0.25">
      <c r="A10" s="18" t="s">
        <v>26</v>
      </c>
      <c r="B10" s="19">
        <v>78381.710000000006</v>
      </c>
      <c r="C10" s="19">
        <v>89414</v>
      </c>
    </row>
    <row r="11" spans="1:3" ht="15.75" x14ac:dyDescent="0.25">
      <c r="A11" s="22" t="s">
        <v>27</v>
      </c>
      <c r="B11" s="21">
        <f>SUM(B8:B10)</f>
        <v>6757663.3099999996</v>
      </c>
      <c r="C11" s="21">
        <f>SUM(C8:C10)</f>
        <v>6910293</v>
      </c>
    </row>
    <row r="12" spans="1:3" ht="15.75" x14ac:dyDescent="0.25">
      <c r="A12" s="38" t="s">
        <v>28</v>
      </c>
      <c r="B12" s="39"/>
      <c r="C12" s="26"/>
    </row>
    <row r="13" spans="1:3" ht="15.75" x14ac:dyDescent="0.25">
      <c r="A13" s="18" t="s">
        <v>29</v>
      </c>
      <c r="B13" s="19">
        <v>0</v>
      </c>
      <c r="C13" s="19">
        <v>0</v>
      </c>
    </row>
    <row r="14" spans="1:3" ht="15.75" x14ac:dyDescent="0.25">
      <c r="A14" s="22" t="s">
        <v>30</v>
      </c>
      <c r="B14" s="21">
        <v>0</v>
      </c>
      <c r="C14" s="21">
        <v>0</v>
      </c>
    </row>
    <row r="15" spans="1:3" ht="15.75" x14ac:dyDescent="0.25">
      <c r="A15" s="23" t="s">
        <v>31</v>
      </c>
      <c r="B15" s="24">
        <f>B11+B14</f>
        <v>6757663.3099999996</v>
      </c>
      <c r="C15" s="24">
        <f>C11+C14</f>
        <v>6910293</v>
      </c>
    </row>
    <row r="16" spans="1:3" ht="15.75" x14ac:dyDescent="0.25">
      <c r="A16" s="38" t="s">
        <v>32</v>
      </c>
      <c r="B16" s="39"/>
      <c r="C16" s="26"/>
    </row>
    <row r="17" spans="1:3" ht="15.75" x14ac:dyDescent="0.25">
      <c r="A17" s="38" t="s">
        <v>33</v>
      </c>
      <c r="B17" s="39"/>
      <c r="C17" s="26"/>
    </row>
    <row r="18" spans="1:3" ht="15.75" x14ac:dyDescent="0.25">
      <c r="A18" s="18" t="s">
        <v>34</v>
      </c>
      <c r="B18" s="19">
        <v>6165.18</v>
      </c>
      <c r="C18" s="19">
        <v>5661</v>
      </c>
    </row>
    <row r="19" spans="1:3" ht="15.75" x14ac:dyDescent="0.25">
      <c r="A19" s="18" t="s">
        <v>35</v>
      </c>
      <c r="B19" s="19">
        <v>5293.83</v>
      </c>
      <c r="C19" s="19">
        <v>0</v>
      </c>
    </row>
    <row r="20" spans="1:3" ht="15.75" x14ac:dyDescent="0.25">
      <c r="A20" s="22" t="s">
        <v>36</v>
      </c>
      <c r="B20" s="21">
        <f>B18+B19</f>
        <v>11459.01</v>
      </c>
      <c r="C20" s="21">
        <f>C18+C19</f>
        <v>5661</v>
      </c>
    </row>
    <row r="21" spans="1:3" ht="15.75" hidden="1" customHeight="1" x14ac:dyDescent="0.25">
      <c r="A21" s="38" t="s">
        <v>37</v>
      </c>
      <c r="B21" s="39"/>
      <c r="C21" s="26"/>
    </row>
    <row r="22" spans="1:3" ht="15.75" hidden="1" customHeight="1" x14ac:dyDescent="0.25">
      <c r="A22" s="18" t="s">
        <v>38</v>
      </c>
      <c r="B22" s="19">
        <v>0</v>
      </c>
      <c r="C22" s="26"/>
    </row>
    <row r="23" spans="1:3" ht="15.75" hidden="1" customHeight="1" x14ac:dyDescent="0.25">
      <c r="A23" s="22" t="s">
        <v>39</v>
      </c>
      <c r="B23" s="21">
        <v>0</v>
      </c>
      <c r="C23" s="26"/>
    </row>
    <row r="24" spans="1:3" ht="15.75" x14ac:dyDescent="0.25">
      <c r="A24" s="38" t="s">
        <v>40</v>
      </c>
      <c r="B24" s="39"/>
      <c r="C24" s="26"/>
    </row>
    <row r="25" spans="1:3" ht="15.75" x14ac:dyDescent="0.25">
      <c r="A25" s="18" t="s">
        <v>41</v>
      </c>
      <c r="B25" s="19">
        <v>341780.45</v>
      </c>
      <c r="C25" s="19">
        <v>320497</v>
      </c>
    </row>
    <row r="26" spans="1:3" ht="15.75" x14ac:dyDescent="0.25">
      <c r="A26" s="18" t="s">
        <v>42</v>
      </c>
      <c r="B26" s="19">
        <v>4919.1000000000004</v>
      </c>
      <c r="C26" s="19">
        <v>16466</v>
      </c>
    </row>
    <row r="27" spans="1:3" ht="15.75" x14ac:dyDescent="0.25">
      <c r="A27" s="18" t="s">
        <v>43</v>
      </c>
      <c r="B27" s="19">
        <v>5308.33</v>
      </c>
      <c r="C27" s="19">
        <v>3980</v>
      </c>
    </row>
    <row r="28" spans="1:3" ht="15.75" x14ac:dyDescent="0.25">
      <c r="A28" s="22" t="s">
        <v>44</v>
      </c>
      <c r="B28" s="21">
        <f>SUM(B25:B27)</f>
        <v>352007.88</v>
      </c>
      <c r="C28" s="21">
        <f>SUM(C25:C27)</f>
        <v>340943</v>
      </c>
    </row>
    <row r="29" spans="1:3" ht="15.75" x14ac:dyDescent="0.25">
      <c r="A29" s="38" t="s">
        <v>45</v>
      </c>
      <c r="B29" s="39"/>
      <c r="C29" s="26"/>
    </row>
    <row r="30" spans="1:3" ht="15.75" x14ac:dyDescent="0.25">
      <c r="A30" s="18" t="s">
        <v>46</v>
      </c>
      <c r="B30" s="19">
        <v>301396.87</v>
      </c>
      <c r="C30" s="19">
        <v>280691</v>
      </c>
    </row>
    <row r="31" spans="1:3" ht="15.75" x14ac:dyDescent="0.25">
      <c r="A31" s="22" t="s">
        <v>47</v>
      </c>
      <c r="B31" s="21">
        <f>B30</f>
        <v>301396.87</v>
      </c>
      <c r="C31" s="21">
        <f>C30</f>
        <v>280691</v>
      </c>
    </row>
    <row r="32" spans="1:3" ht="15.75" x14ac:dyDescent="0.25">
      <c r="A32" s="23" t="s">
        <v>48</v>
      </c>
      <c r="B32" s="24">
        <f>B20+B28+B31</f>
        <v>664863.76</v>
      </c>
      <c r="C32" s="24">
        <f>C20+C28+C31</f>
        <v>627295</v>
      </c>
    </row>
    <row r="33" spans="1:3" ht="15.75" x14ac:dyDescent="0.25">
      <c r="A33" s="25" t="s">
        <v>49</v>
      </c>
      <c r="B33" s="24">
        <f>B15+B32</f>
        <v>7422527.0699999994</v>
      </c>
      <c r="C33" s="24">
        <f>C15+C32</f>
        <v>7537588</v>
      </c>
    </row>
    <row r="38" spans="1:3" ht="15.75" x14ac:dyDescent="0.25">
      <c r="A38" s="36" t="s">
        <v>51</v>
      </c>
      <c r="B38" s="15" t="s">
        <v>74</v>
      </c>
      <c r="C38" s="15" t="s">
        <v>72</v>
      </c>
    </row>
    <row r="39" spans="1:3" ht="15.75" x14ac:dyDescent="0.25">
      <c r="A39" s="36"/>
      <c r="B39" s="16" t="s">
        <v>1</v>
      </c>
      <c r="C39" s="16" t="s">
        <v>1</v>
      </c>
    </row>
    <row r="40" spans="1:3" ht="15.75" x14ac:dyDescent="0.25">
      <c r="A40" s="37" t="s">
        <v>52</v>
      </c>
      <c r="B40" s="37"/>
      <c r="C40" s="32"/>
    </row>
    <row r="41" spans="1:3" ht="15.75" x14ac:dyDescent="0.25">
      <c r="A41" s="17" t="s">
        <v>53</v>
      </c>
      <c r="B41" s="16">
        <v>2727298</v>
      </c>
      <c r="C41" s="32">
        <v>2727298</v>
      </c>
    </row>
    <row r="42" spans="1:3" ht="15.75" x14ac:dyDescent="0.25">
      <c r="A42" s="27" t="s">
        <v>54</v>
      </c>
      <c r="B42" s="28">
        <v>0</v>
      </c>
      <c r="C42" s="28">
        <v>0</v>
      </c>
    </row>
    <row r="43" spans="1:3" ht="15.75" x14ac:dyDescent="0.25">
      <c r="A43" s="17" t="s">
        <v>55</v>
      </c>
      <c r="B43" s="29"/>
      <c r="C43" s="32"/>
    </row>
    <row r="44" spans="1:3" ht="15.75" x14ac:dyDescent="0.25">
      <c r="A44" s="17" t="s">
        <v>56</v>
      </c>
      <c r="B44" s="16">
        <f>-630611</f>
        <v>-630611</v>
      </c>
      <c r="C44" s="32">
        <v>-706340</v>
      </c>
    </row>
    <row r="45" spans="1:3" ht="15.75" x14ac:dyDescent="0.25">
      <c r="A45" s="17" t="s">
        <v>57</v>
      </c>
      <c r="B45" s="19">
        <f>'PZA 2.ceturksnis'!B20</f>
        <v>83899.650000000009</v>
      </c>
      <c r="C45" s="32">
        <v>75729</v>
      </c>
    </row>
    <row r="46" spans="1:3" ht="15.75" x14ac:dyDescent="0.25">
      <c r="A46" s="30" t="s">
        <v>58</v>
      </c>
      <c r="B46" s="24">
        <f>B41+B44+B45</f>
        <v>2180586.65</v>
      </c>
      <c r="C46" s="24">
        <f>C41+C44+C45</f>
        <v>2096687</v>
      </c>
    </row>
    <row r="47" spans="1:3" ht="15.75" x14ac:dyDescent="0.25">
      <c r="A47" s="17" t="s">
        <v>59</v>
      </c>
      <c r="B47" s="29"/>
      <c r="C47" s="32"/>
    </row>
    <row r="48" spans="1:3" ht="15.75" x14ac:dyDescent="0.25">
      <c r="A48" s="18" t="s">
        <v>73</v>
      </c>
      <c r="B48" s="19">
        <v>666432.36</v>
      </c>
      <c r="C48" s="32">
        <f>343453+584029</f>
        <v>927482</v>
      </c>
    </row>
    <row r="49" spans="1:3" ht="15.75" x14ac:dyDescent="0.25">
      <c r="A49" s="18" t="s">
        <v>60</v>
      </c>
      <c r="B49" s="31">
        <v>3829321.91</v>
      </c>
      <c r="C49" s="32">
        <v>3877003</v>
      </c>
    </row>
    <row r="50" spans="1:3" ht="15.75" x14ac:dyDescent="0.25">
      <c r="A50" s="20" t="s">
        <v>61</v>
      </c>
      <c r="B50" s="21">
        <f>B48+B49</f>
        <v>4495754.2700000005</v>
      </c>
      <c r="C50" s="21">
        <f>C48+C49</f>
        <v>4804485</v>
      </c>
    </row>
    <row r="51" spans="1:3" ht="15.75" x14ac:dyDescent="0.25">
      <c r="A51" s="35" t="s">
        <v>62</v>
      </c>
      <c r="B51" s="35"/>
      <c r="C51" s="32"/>
    </row>
    <row r="52" spans="1:3" ht="15.75" x14ac:dyDescent="0.25">
      <c r="A52" s="18" t="s">
        <v>73</v>
      </c>
      <c r="B52" s="31">
        <v>422729.23</v>
      </c>
      <c r="C52" s="32">
        <f>174015+58031</f>
        <v>232046</v>
      </c>
    </row>
    <row r="53" spans="1:3" ht="15.75" x14ac:dyDescent="0.25">
      <c r="A53" s="18" t="s">
        <v>63</v>
      </c>
      <c r="B53" s="31">
        <v>130546.64</v>
      </c>
      <c r="C53" s="32">
        <v>198840</v>
      </c>
    </row>
    <row r="54" spans="1:3" ht="15.75" x14ac:dyDescent="0.25">
      <c r="A54" s="18" t="s">
        <v>64</v>
      </c>
      <c r="B54" s="31">
        <v>14718.46</v>
      </c>
      <c r="C54" s="32">
        <v>4126</v>
      </c>
    </row>
    <row r="55" spans="1:3" ht="15.75" x14ac:dyDescent="0.25">
      <c r="A55" s="18" t="s">
        <v>65</v>
      </c>
      <c r="B55" s="31">
        <v>14575.33</v>
      </c>
      <c r="C55" s="32">
        <v>17140</v>
      </c>
    </row>
    <row r="56" spans="1:3" ht="15.75" x14ac:dyDescent="0.25">
      <c r="A56" s="18" t="s">
        <v>66</v>
      </c>
      <c r="B56" s="31">
        <v>40675.43</v>
      </c>
      <c r="C56" s="32">
        <v>33743</v>
      </c>
    </row>
    <row r="57" spans="1:3" ht="15.75" x14ac:dyDescent="0.25">
      <c r="A57" s="18" t="s">
        <v>67</v>
      </c>
      <c r="B57" s="31">
        <v>122941.37</v>
      </c>
      <c r="C57" s="32">
        <v>150521</v>
      </c>
    </row>
    <row r="58" spans="1:3" ht="15.75" x14ac:dyDescent="0.25">
      <c r="A58" s="20" t="s">
        <v>68</v>
      </c>
      <c r="B58" s="21">
        <f>SUM(B52:B57)</f>
        <v>746186.46</v>
      </c>
      <c r="C58" s="21">
        <f>SUM(C52:C57)</f>
        <v>636416</v>
      </c>
    </row>
    <row r="59" spans="1:3" ht="15.75" x14ac:dyDescent="0.25">
      <c r="A59" s="30" t="s">
        <v>69</v>
      </c>
      <c r="B59" s="24">
        <f>B50+B58</f>
        <v>5241940.7300000004</v>
      </c>
      <c r="C59" s="24">
        <f>C50+C58</f>
        <v>5440901</v>
      </c>
    </row>
    <row r="60" spans="1:3" ht="15.75" x14ac:dyDescent="0.25">
      <c r="A60" s="30" t="s">
        <v>70</v>
      </c>
      <c r="B60" s="24">
        <f>B46+B59</f>
        <v>7422527.3800000008</v>
      </c>
      <c r="C60" s="24">
        <f>C46+C59</f>
        <v>7537588</v>
      </c>
    </row>
  </sheetData>
  <mergeCells count="13">
    <mergeCell ref="A16:B16"/>
    <mergeCell ref="A1:A2"/>
    <mergeCell ref="A3:B3"/>
    <mergeCell ref="A4:B4"/>
    <mergeCell ref="A7:B7"/>
    <mergeCell ref="A12:B12"/>
    <mergeCell ref="A51:B51"/>
    <mergeCell ref="A17:B17"/>
    <mergeCell ref="A21:B21"/>
    <mergeCell ref="A24:B24"/>
    <mergeCell ref="A29:B29"/>
    <mergeCell ref="A38:A39"/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PZA 2.ceturksnis</vt:lpstr>
      <vt:lpstr>Bilance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Lolita Striķe</dc:creator>
  <cp:lastModifiedBy>Ilze Vormsbehere</cp:lastModifiedBy>
  <dcterms:created xsi:type="dcterms:W3CDTF">2025-04-24T17:48:07Z</dcterms:created>
  <dcterms:modified xsi:type="dcterms:W3CDTF">2025-07-24T07:01:45Z</dcterms:modified>
</cp:coreProperties>
</file>